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tgoo\2025.06.30\"/>
    </mc:Choice>
  </mc:AlternateContent>
  <xr:revisionPtr revIDLastSave="0" documentId="13_ncr:1_{807B02E2-AA55-4BE4-B786-A0ED235B298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S" sheetId="1" r:id="rId1"/>
    <sheet name="Incom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C37" i="1"/>
  <c r="C38" i="1"/>
  <c r="C35" i="1"/>
  <c r="C34" i="1"/>
  <c r="C32" i="1"/>
  <c r="D18" i="2" l="1"/>
  <c r="D14" i="2"/>
  <c r="D25" i="2" l="1"/>
  <c r="D22" i="1" l="1"/>
  <c r="D20" i="1"/>
  <c r="D12" i="1"/>
  <c r="C18" i="2"/>
  <c r="D39" i="1" l="1"/>
  <c r="C39" i="1"/>
  <c r="C20" i="1"/>
  <c r="C12" i="1" l="1"/>
  <c r="C22" i="1" l="1"/>
  <c r="C29" i="1"/>
  <c r="D29" i="1" l="1"/>
  <c r="C41" i="1"/>
  <c r="D41" i="1" l="1"/>
  <c r="D11" i="2"/>
  <c r="C11" i="2"/>
  <c r="C14" i="2" l="1"/>
  <c r="D27" i="2"/>
  <c r="C25" i="2" l="1"/>
  <c r="C27" i="2" s="1"/>
</calcChain>
</file>

<file path=xl/sharedStrings.xml><?xml version="1.0" encoding="utf-8"?>
<sst xmlns="http://schemas.openxmlformats.org/spreadsheetml/2006/main" count="57" uniqueCount="53">
  <si>
    <t>ХӨРӨНГӨ</t>
  </si>
  <si>
    <t>Мян.төг</t>
  </si>
  <si>
    <t>Эргэлтийн бус хөрөнгө</t>
  </si>
  <si>
    <t>Үндсэн хөрөнгө</t>
  </si>
  <si>
    <t>Биет бус хөрөнгө</t>
  </si>
  <si>
    <t>Эргэлтийн хөрөнгө</t>
  </si>
  <si>
    <t>Хадгаламж, үнэт цаас</t>
  </si>
  <si>
    <t>Урьдчилж төлсөн зардал болон бусад авлага</t>
  </si>
  <si>
    <t>Даатгалын хураамжийн авлага</t>
  </si>
  <si>
    <t>Мөнгө, түүнтэй адилтгах хөрөнгө</t>
  </si>
  <si>
    <t>НИЙТ ХӨРӨНГӨ</t>
  </si>
  <si>
    <t>ӨР ТӨЛБӨР БА ЭЗДИЙН ӨМЧ</t>
  </si>
  <si>
    <t>Эздийн өмч</t>
  </si>
  <si>
    <t>Эзэмшигчдийн өмч</t>
  </si>
  <si>
    <t>Эздийн өмчийн бусад хэсэг</t>
  </si>
  <si>
    <t>Алдагдлаас хамгаалах нөөц сан</t>
  </si>
  <si>
    <t>Хуримтлагдсан ашиг</t>
  </si>
  <si>
    <t>Нийт эздийн өмч</t>
  </si>
  <si>
    <t>Өр төлбөр</t>
  </si>
  <si>
    <t>Хамтийн эрсдлийн сан</t>
  </si>
  <si>
    <t>Эрсдлээс хамгаалах нөөц сан</t>
  </si>
  <si>
    <t>Орлогод тооцоогүй хураамжийн нөөц</t>
  </si>
  <si>
    <t>Урьдчилж олсон орлого болон бусад өглөг</t>
  </si>
  <si>
    <t>Давхар даатгагчид өгөх өглөг</t>
  </si>
  <si>
    <t>Нийт өр төлбөр</t>
  </si>
  <si>
    <t>НИЙТ ӨР ТӨЛБӨР БА ЭЗДИЙН ӨМЧ</t>
  </si>
  <si>
    <t>Даатгалын хураамжийн орлого</t>
  </si>
  <si>
    <t>Даатгалын цэвэр хураамжийн орлого</t>
  </si>
  <si>
    <t>Нийт төлсөн нөхөн төлбөр</t>
  </si>
  <si>
    <t>Нөөц сангийн өөрчлөлт</t>
  </si>
  <si>
    <t>Нөхөн төлбөрийн цэвэр зардал</t>
  </si>
  <si>
    <t>Хөрөнгө оруулалтын орлого</t>
  </si>
  <si>
    <t>Үндсэн бус үйл ажиллагааны орлого</t>
  </si>
  <si>
    <t>Үйл ажиллагаа, ерөнхий удирдлагын зардал</t>
  </si>
  <si>
    <t>Татвар төлөхийн өмнөх ашиг</t>
  </si>
  <si>
    <t>Орлогын татварын зардал</t>
  </si>
  <si>
    <t>Татварын дараах ашиг</t>
  </si>
  <si>
    <t>Орлогод тооцсон хураамж</t>
  </si>
  <si>
    <t>ААНОАТатварын өглөг</t>
  </si>
  <si>
    <t>ҮНДЭСНИЙ ДАВХАР ДААТГАЛ ХК</t>
  </si>
  <si>
    <t>Нийт эргэлтийн бус хөрөнгө</t>
  </si>
  <si>
    <t>Нийт эргэлтийн хөрөнгө</t>
  </si>
  <si>
    <t>Давхар даатгалын хураамж, буцаалт</t>
  </si>
  <si>
    <t xml:space="preserve"> Орлогод тооцоогүй хураамжийн нөөц сангийн өөрчлөлт </t>
  </si>
  <si>
    <t xml:space="preserve"> ДД-н хойшлогдсон хураамжийн өөрчлөлт</t>
  </si>
  <si>
    <t>Үндсэн бус үйл ажиллагааны ашиг/алдагдал</t>
  </si>
  <si>
    <t>(Мян.төг)</t>
  </si>
  <si>
    <t>СЗХ-ны маягтын дагуу</t>
  </si>
  <si>
    <t>Бараа материал</t>
  </si>
  <si>
    <t>Бусад нөөц сан</t>
  </si>
  <si>
    <t>Давхар даатгалын хойшлогдсон хураамж, НТ-н ДД-д ногдох хэсэг</t>
  </si>
  <si>
    <t>2025 ОНЫ 06 САРЫН 30-НЫ ӨДРӨӨРХ САНХҮҮГИЙН БАЙДЛЫН ТАЙЛАН</t>
  </si>
  <si>
    <t>2025 ОНЫ 06 САРЫН 30-НЫ ӨДРӨӨР ДУУСГАВАР БОЛСОН УЛИРАЛЫН АШИГ, АЛДАГДАЛ БА БУСАД ДЭЛГЭРЭНГҮЙ ОРЛОГЫН ТАЙЛАН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</si>
</sst>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"/>
    <numFmt numFmtId="165" formatCode="_(* #,##0_);_(* \(#,##0\);_(* &quot;-&quot;??_);_(@_)"/>
    <numFmt numFmtId="166" formatCode="#,##0.0000"/>
  </numFmts>
  <fonts count="9">
    <font>
      <sz val="11"/>
      <color theme="1"/>
      <name val="Calibri"/>
      <family val="2"/>
      <charset val="1"/>
      <scheme val="minor"/>
    </font>
    <font>
      <sz val="11"/>
      <color theme="1"/>
      <name val="Times New Roman Mon"/>
      <family val="1"/>
    </font>
    <font>
      <b/>
      <sz val="11"/>
      <color theme="1"/>
      <name val="Times New Roman Mo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Times New Roman Mon"/>
    </font>
    <font>
      <sz val="11"/>
      <color theme="1"/>
      <name val="Calibri"/>
      <family val="2"/>
      <charset val="1"/>
      <scheme val="minor"/>
    </font>
    <font>
      <b/>
      <sz val="9"/>
      <color theme="1"/>
      <name val="Times New Roman"/>
      <family val="1"/>
    </font>
    <font>
      <b/>
      <i/>
      <sz val="9"/>
      <color theme="1"/>
      <name val="Times New Roman Mo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Border="1" applyAlignme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3" fontId="1" fillId="0" borderId="0" xfId="0" applyNumberFormat="1" applyFont="1" applyAlignment="1"/>
    <xf numFmtId="3" fontId="1" fillId="0" borderId="0" xfId="0" applyNumberFormat="1" applyFont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5" fillId="0" borderId="0" xfId="0" applyFont="1"/>
    <xf numFmtId="3" fontId="5" fillId="0" borderId="1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165" fontId="3" fillId="0" borderId="3" xfId="1" applyNumberFormat="1" applyFont="1" applyBorder="1" applyAlignment="1">
      <alignment horizontal="right"/>
    </xf>
    <xf numFmtId="165" fontId="1" fillId="0" borderId="0" xfId="1" applyNumberFormat="1" applyFont="1" applyAlignment="1">
      <alignment horizontal="right"/>
    </xf>
    <xf numFmtId="165" fontId="2" fillId="0" borderId="1" xfId="1" applyNumberFormat="1" applyFont="1" applyBorder="1" applyAlignment="1">
      <alignment horizontal="right"/>
    </xf>
    <xf numFmtId="3" fontId="1" fillId="0" borderId="0" xfId="0" applyNumberFormat="1" applyFont="1"/>
    <xf numFmtId="165" fontId="3" fillId="0" borderId="0" xfId="1" applyNumberFormat="1" applyFont="1" applyBorder="1" applyAlignment="1">
      <alignment horizontal="right"/>
    </xf>
    <xf numFmtId="165" fontId="3" fillId="0" borderId="0" xfId="1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3" fillId="0" borderId="0" xfId="2" applyFont="1" applyBorder="1" applyAlignment="1">
      <alignment horizontal="left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horizontal="right" wrapText="1"/>
    </xf>
    <xf numFmtId="3" fontId="3" fillId="0" borderId="0" xfId="0" applyNumberFormat="1" applyFont="1"/>
    <xf numFmtId="3" fontId="1" fillId="2" borderId="0" xfId="0" applyNumberFormat="1" applyFont="1" applyFill="1" applyAlignment="1">
      <alignment horizontal="right"/>
    </xf>
    <xf numFmtId="166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horizontal="right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Normal 160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S2025-2Q%20&#1198;&#1044;&#1044;%20&#1061;&#1050;%20.2025.06.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 маягт нүүр"/>
      <sheetName val="Б маягт мэдээлэл"/>
      <sheetName val="BS"/>
      <sheetName val="BS-Yndsen "/>
      <sheetName val="Orlogiin tailan"/>
      <sheetName val="Sheet2"/>
      <sheetName val="UUTailan-Yndsen"/>
      <sheetName val="UUTailan"/>
      <sheetName val="MGYIL FRC"/>
      <sheetName val="MGYIL-Syam"/>
      <sheetName val="MGT-E tailan"/>
      <sheetName val="TT-02"/>
      <sheetName val="XM-02(1)"/>
      <sheetName val="XM-02(2)"/>
      <sheetName val="XM-02(3)"/>
      <sheetName val="XM-02(4)"/>
      <sheetName val="XM-02(5)"/>
      <sheetName val="XM-02(6)"/>
      <sheetName val="XM-02(7)"/>
      <sheetName val="XM-02(8)"/>
      <sheetName val="XM-02(9)"/>
      <sheetName val="XM-02(10)"/>
      <sheetName val="XM-02(11)"/>
      <sheetName val="XM-02(12)"/>
      <sheetName val="ХХОАТ suutgan"/>
      <sheetName val="ХХОАТ суутган-1"/>
      <sheetName val="ХХОАТ"/>
      <sheetName val="ХХОАТ задаргаа"/>
      <sheetName val="9.1447"/>
      <sheetName val="СЗХ04105"/>
      <sheetName val="СЗХ04106"/>
      <sheetName val="СЗХ04132"/>
      <sheetName val="СЗХ04133"/>
      <sheetName val="СЗХ04116"/>
      <sheetName val="СЗХ04118"/>
      <sheetName val="i.04148"/>
      <sheetName val="i.04151"/>
      <sheetName val="i.04152"/>
      <sheetName val="i.04153a"/>
      <sheetName val="i.04154"/>
      <sheetName val="i.04170"/>
      <sheetName val="ҮАБЗөвлөл"/>
      <sheetName val="ТЧШҮз З-гүй хөр"/>
      <sheetName val="ТЧШҮз"/>
      <sheetName val="Нэгжид Ног Зад"/>
      <sheetName val="Мөнгөн хөрөнгө"/>
    </sheetNames>
    <sheetDataSet>
      <sheetData sheetId="0"/>
      <sheetData sheetId="1"/>
      <sheetData sheetId="2">
        <row r="61">
          <cell r="F61">
            <v>933276486.12999988</v>
          </cell>
        </row>
        <row r="66">
          <cell r="F66">
            <v>95825457.909999996</v>
          </cell>
        </row>
        <row r="67">
          <cell r="F67">
            <v>2449693166.4299998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2:G46"/>
  <sheetViews>
    <sheetView tabSelected="1" topLeftCell="A7" workbookViewId="0">
      <selection activeCell="L31" sqref="L31"/>
    </sheetView>
  </sheetViews>
  <sheetFormatPr defaultRowHeight="15"/>
  <cols>
    <col min="1" max="1" width="3.85546875" style="1" customWidth="1"/>
    <col min="2" max="2" width="60.42578125" style="1" customWidth="1"/>
    <col min="3" max="3" width="14.85546875" style="1" customWidth="1"/>
    <col min="4" max="4" width="13.85546875" style="1" customWidth="1"/>
    <col min="5" max="16384" width="9.140625" style="1"/>
  </cols>
  <sheetData>
    <row r="2" spans="2:4">
      <c r="B2" s="41" t="s">
        <v>39</v>
      </c>
      <c r="C2" s="41"/>
      <c r="D2" s="41"/>
    </row>
    <row r="3" spans="2:4" ht="30" customHeight="1">
      <c r="B3" s="42" t="s">
        <v>51</v>
      </c>
      <c r="C3" s="42"/>
      <c r="D3" s="42"/>
    </row>
    <row r="4" spans="2:4">
      <c r="B4" s="36"/>
      <c r="C4" s="43" t="s">
        <v>47</v>
      </c>
      <c r="D4" s="43"/>
    </row>
    <row r="6" spans="2:4">
      <c r="C6" s="13">
        <v>45838</v>
      </c>
      <c r="D6" s="13">
        <v>45657</v>
      </c>
    </row>
    <row r="7" spans="2:4">
      <c r="C7" s="7" t="s">
        <v>1</v>
      </c>
      <c r="D7" s="7" t="s">
        <v>1</v>
      </c>
    </row>
    <row r="8" spans="2:4" s="2" customFormat="1" ht="14.25">
      <c r="B8" s="2" t="s">
        <v>0</v>
      </c>
    </row>
    <row r="9" spans="2:4" s="2" customFormat="1" ht="14.25">
      <c r="B9" s="2" t="s">
        <v>2</v>
      </c>
    </row>
    <row r="10" spans="2:4">
      <c r="B10" s="1" t="s">
        <v>3</v>
      </c>
      <c r="C10" s="15">
        <v>756313.76815000002</v>
      </c>
      <c r="D10" s="15">
        <v>201788</v>
      </c>
    </row>
    <row r="11" spans="2:4">
      <c r="B11" s="1" t="s">
        <v>4</v>
      </c>
      <c r="C11" s="15">
        <v>3158.83338</v>
      </c>
      <c r="D11" s="15">
        <v>5054</v>
      </c>
    </row>
    <row r="12" spans="2:4">
      <c r="B12" s="19" t="s">
        <v>40</v>
      </c>
      <c r="C12" s="20">
        <f>C10+C11</f>
        <v>759472.60152999999</v>
      </c>
      <c r="D12" s="20">
        <f>D10+D11</f>
        <v>206842</v>
      </c>
    </row>
    <row r="13" spans="2:4" s="2" customFormat="1" ht="14.25">
      <c r="B13" s="2" t="s">
        <v>5</v>
      </c>
      <c r="C13" s="5"/>
      <c r="D13" s="5"/>
    </row>
    <row r="14" spans="2:4">
      <c r="B14" s="1" t="s">
        <v>6</v>
      </c>
      <c r="C14" s="16">
        <v>60383151.26726</v>
      </c>
      <c r="D14" s="16">
        <v>57967999</v>
      </c>
    </row>
    <row r="15" spans="2:4">
      <c r="B15" s="1" t="s">
        <v>50</v>
      </c>
      <c r="C15" s="16">
        <v>1650149.2273299999</v>
      </c>
      <c r="D15" s="39">
        <v>1292464</v>
      </c>
    </row>
    <row r="16" spans="2:4">
      <c r="B16" s="1" t="s">
        <v>7</v>
      </c>
      <c r="C16" s="16">
        <v>201530.98918</v>
      </c>
      <c r="D16" s="16">
        <v>124358</v>
      </c>
    </row>
    <row r="17" spans="2:7">
      <c r="B17" s="1" t="s">
        <v>48</v>
      </c>
      <c r="C17" s="16">
        <v>11402.567999999999</v>
      </c>
      <c r="D17" s="16">
        <v>18882</v>
      </c>
    </row>
    <row r="18" spans="2:7">
      <c r="B18" s="1" t="s">
        <v>8</v>
      </c>
      <c r="C18" s="16">
        <v>2313419.5556700001</v>
      </c>
      <c r="D18" s="16">
        <v>1103425</v>
      </c>
    </row>
    <row r="19" spans="2:7">
      <c r="B19" s="1" t="s">
        <v>9</v>
      </c>
      <c r="C19" s="16">
        <v>4021327.5080500003</v>
      </c>
      <c r="D19" s="16">
        <v>1630703</v>
      </c>
    </row>
    <row r="20" spans="2:7">
      <c r="B20" s="19" t="s">
        <v>41</v>
      </c>
      <c r="C20" s="20">
        <f>C14+C15+C16+C17+C18+C19</f>
        <v>68580981.115490004</v>
      </c>
      <c r="D20" s="20">
        <f>D14+D15+D16+D17+D18+D19</f>
        <v>62137831</v>
      </c>
    </row>
    <row r="21" spans="2:7">
      <c r="C21" s="6"/>
      <c r="D21" s="6"/>
      <c r="G21" s="30"/>
    </row>
    <row r="22" spans="2:7" s="2" customFormat="1" thickBot="1">
      <c r="B22" s="2" t="s">
        <v>10</v>
      </c>
      <c r="C22" s="17">
        <f>C12+C20</f>
        <v>69340453.717020005</v>
      </c>
      <c r="D22" s="17">
        <f>D12+D20</f>
        <v>62344673</v>
      </c>
    </row>
    <row r="23" spans="2:7" ht="15.75" thickTop="1">
      <c r="C23" s="4"/>
      <c r="D23" s="4"/>
    </row>
    <row r="24" spans="2:7" s="2" customFormat="1" ht="14.25">
      <c r="B24" s="2" t="s">
        <v>11</v>
      </c>
      <c r="C24" s="5"/>
      <c r="D24" s="5"/>
    </row>
    <row r="25" spans="2:7" s="2" customFormat="1" ht="14.25">
      <c r="B25" s="2" t="s">
        <v>12</v>
      </c>
      <c r="C25" s="5"/>
      <c r="D25" s="5"/>
    </row>
    <row r="26" spans="2:7">
      <c r="B26" s="1" t="s">
        <v>13</v>
      </c>
      <c r="C26" s="28">
        <v>24500000</v>
      </c>
      <c r="D26" s="28">
        <v>24500000</v>
      </c>
    </row>
    <row r="27" spans="2:7">
      <c r="B27" s="1" t="s">
        <v>14</v>
      </c>
      <c r="C27" s="28">
        <v>4186962</v>
      </c>
      <c r="D27" s="28">
        <v>4186962</v>
      </c>
    </row>
    <row r="28" spans="2:7">
      <c r="B28" s="1" t="s">
        <v>16</v>
      </c>
      <c r="C28" s="28">
        <f>5289090293.65/1000</f>
        <v>5289090.2936499994</v>
      </c>
      <c r="D28" s="28">
        <v>1260322</v>
      </c>
    </row>
    <row r="29" spans="2:7" s="2" customFormat="1" ht="14.25">
      <c r="B29" s="2" t="s">
        <v>17</v>
      </c>
      <c r="C29" s="18">
        <f>C26+C27+C28</f>
        <v>33976052.293650001</v>
      </c>
      <c r="D29" s="18">
        <f>D26+D27+D28</f>
        <v>29947284</v>
      </c>
    </row>
    <row r="30" spans="2:7" s="2" customFormat="1" ht="14.25">
      <c r="B30" s="2" t="s">
        <v>18</v>
      </c>
      <c r="C30" s="5"/>
      <c r="D30" s="5"/>
    </row>
    <row r="31" spans="2:7">
      <c r="B31" s="1" t="s">
        <v>15</v>
      </c>
      <c r="C31" s="28">
        <v>19000000</v>
      </c>
      <c r="D31" s="28">
        <v>19000000</v>
      </c>
    </row>
    <row r="32" spans="2:7">
      <c r="B32" s="1" t="s">
        <v>19</v>
      </c>
      <c r="C32" s="28">
        <f>1895160308.35/1000</f>
        <v>1895160.3083499998</v>
      </c>
      <c r="D32" s="28">
        <v>1773801</v>
      </c>
    </row>
    <row r="33" spans="2:6">
      <c r="B33" s="1" t="s">
        <v>20</v>
      </c>
      <c r="C33" s="28">
        <v>4109096</v>
      </c>
      <c r="D33" s="28">
        <v>4109096</v>
      </c>
    </row>
    <row r="34" spans="2:6">
      <c r="B34" s="1" t="s">
        <v>49</v>
      </c>
      <c r="C34" s="28">
        <f>3159679339.8/1000</f>
        <v>3159679.3398000002</v>
      </c>
      <c r="D34" s="28">
        <v>4354517</v>
      </c>
    </row>
    <row r="35" spans="2:6">
      <c r="B35" s="1" t="s">
        <v>21</v>
      </c>
      <c r="C35" s="28">
        <f>3643468764.21/1000</f>
        <v>3643468.7642100002</v>
      </c>
      <c r="D35" s="28">
        <v>2700234</v>
      </c>
    </row>
    <row r="36" spans="2:6">
      <c r="B36" s="1" t="s">
        <v>38</v>
      </c>
      <c r="C36" s="28">
        <v>41807.300000000003</v>
      </c>
      <c r="D36" s="28">
        <v>410855</v>
      </c>
    </row>
    <row r="37" spans="2:6">
      <c r="B37" s="1" t="s">
        <v>22</v>
      </c>
      <c r="C37" s="28">
        <f>+([1]BS!$F$61+[1]BS!$F$66+[1]BS!$F$67)/1000+1</f>
        <v>3478796.1104699997</v>
      </c>
      <c r="D37" s="28">
        <v>48886</v>
      </c>
    </row>
    <row r="38" spans="2:6">
      <c r="B38" s="1" t="s">
        <v>23</v>
      </c>
      <c r="C38" s="28">
        <f>36394336.44/1000</f>
        <v>36394.336439999999</v>
      </c>
      <c r="D38" s="28">
        <v>0</v>
      </c>
      <c r="F38" s="30"/>
    </row>
    <row r="39" spans="2:6" s="2" customFormat="1" ht="14.25">
      <c r="B39" s="2" t="s">
        <v>24</v>
      </c>
      <c r="C39" s="29">
        <f>C31+C32+C33+C34+C35+C36+C37+C38</f>
        <v>35364402.159269996</v>
      </c>
      <c r="D39" s="29">
        <f>D31+D32+D33+D34+D35+D36+D37+D38</f>
        <v>32397389</v>
      </c>
    </row>
    <row r="40" spans="2:6">
      <c r="C40" s="3"/>
      <c r="D40" s="3"/>
    </row>
    <row r="41" spans="2:6" s="2" customFormat="1" thickBot="1">
      <c r="B41" s="2" t="s">
        <v>25</v>
      </c>
      <c r="C41" s="17">
        <f>C29+C39</f>
        <v>69340454.45291999</v>
      </c>
      <c r="D41" s="17">
        <f>D29+D39</f>
        <v>62344673</v>
      </c>
    </row>
    <row r="42" spans="2:6" ht="15.75" thickTop="1">
      <c r="C42" s="30"/>
    </row>
    <row r="43" spans="2:6">
      <c r="C43" s="30"/>
      <c r="D43" s="30"/>
    </row>
    <row r="44" spans="2:6">
      <c r="C44" s="30"/>
      <c r="D44" s="30"/>
    </row>
    <row r="46" spans="2:6">
      <c r="D46" s="40"/>
    </row>
  </sheetData>
  <mergeCells count="3">
    <mergeCell ref="B2:D2"/>
    <mergeCell ref="B3:D3"/>
    <mergeCell ref="C4:D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2:D30"/>
  <sheetViews>
    <sheetView workbookViewId="0">
      <selection activeCell="J20" sqref="J20"/>
    </sheetView>
  </sheetViews>
  <sheetFormatPr defaultRowHeight="15"/>
  <cols>
    <col min="1" max="1" width="5" style="8" customWidth="1"/>
    <col min="2" max="2" width="50.5703125" style="8" customWidth="1"/>
    <col min="3" max="3" width="14.7109375" style="8" customWidth="1"/>
    <col min="4" max="4" width="14.42578125" style="8" customWidth="1"/>
    <col min="5" max="16384" width="9.140625" style="8"/>
  </cols>
  <sheetData>
    <row r="2" spans="2:4" s="9" customFormat="1" ht="14.25">
      <c r="B2" s="44" t="s">
        <v>39</v>
      </c>
      <c r="C2" s="44"/>
      <c r="D2" s="44"/>
    </row>
    <row r="3" spans="2:4" s="9" customFormat="1" ht="46.5" customHeight="1">
      <c r="B3" s="45" t="s">
        <v>52</v>
      </c>
      <c r="C3" s="45"/>
      <c r="D3" s="45"/>
    </row>
    <row r="4" spans="2:4">
      <c r="C4" s="43" t="s">
        <v>47</v>
      </c>
      <c r="D4" s="43"/>
    </row>
    <row r="5" spans="2:4">
      <c r="C5" s="37"/>
      <c r="D5" s="37"/>
    </row>
    <row r="6" spans="2:4">
      <c r="C6" s="14">
        <v>45747</v>
      </c>
      <c r="D6" s="14">
        <v>45657</v>
      </c>
    </row>
    <row r="7" spans="2:4">
      <c r="C7" s="35" t="s">
        <v>46</v>
      </c>
      <c r="D7" s="35" t="s">
        <v>46</v>
      </c>
    </row>
    <row r="8" spans="2:4">
      <c r="C8" s="12"/>
      <c r="D8" s="12"/>
    </row>
    <row r="9" spans="2:4" s="9" customFormat="1" ht="14.25">
      <c r="B9" s="9" t="s">
        <v>26</v>
      </c>
      <c r="C9" s="21">
        <v>5115693.1640499998</v>
      </c>
      <c r="D9" s="21">
        <v>7697694</v>
      </c>
    </row>
    <row r="10" spans="2:4" ht="15.75" thickBot="1">
      <c r="B10" s="8" t="s">
        <v>42</v>
      </c>
      <c r="C10" s="27">
        <v>2000215.5808900001</v>
      </c>
      <c r="D10" s="24">
        <v>3735553</v>
      </c>
    </row>
    <row r="11" spans="2:4" s="9" customFormat="1" ht="14.25">
      <c r="B11" s="9" t="s">
        <v>27</v>
      </c>
      <c r="C11" s="23">
        <f>C9-C10</f>
        <v>3115477.5831599999</v>
      </c>
      <c r="D11" s="23">
        <f>D9-D10</f>
        <v>3962141</v>
      </c>
    </row>
    <row r="12" spans="2:4" s="9" customFormat="1" ht="16.5" customHeight="1">
      <c r="B12" s="34" t="s">
        <v>43</v>
      </c>
      <c r="C12" s="25">
        <v>-943234.41735</v>
      </c>
      <c r="D12" s="31">
        <v>-139125</v>
      </c>
    </row>
    <row r="13" spans="2:4">
      <c r="B13" s="34" t="s">
        <v>44</v>
      </c>
      <c r="C13" s="33">
        <v>186145.16255000001</v>
      </c>
      <c r="D13" s="32">
        <v>461138</v>
      </c>
    </row>
    <row r="14" spans="2:4">
      <c r="B14" s="9" t="s">
        <v>37</v>
      </c>
      <c r="C14" s="23">
        <f>C11+C12+C13</f>
        <v>2358388.3283600002</v>
      </c>
      <c r="D14" s="23">
        <f>D11+D12+D13</f>
        <v>4284154</v>
      </c>
    </row>
    <row r="15" spans="2:4">
      <c r="C15" s="11"/>
      <c r="D15" s="10"/>
    </row>
    <row r="16" spans="2:4">
      <c r="B16" s="8" t="s">
        <v>28</v>
      </c>
      <c r="C16" s="22">
        <v>447404.51797000004</v>
      </c>
      <c r="D16" s="22">
        <v>15832252</v>
      </c>
    </row>
    <row r="17" spans="2:4" ht="15.75" thickBot="1">
      <c r="B17" s="8" t="s">
        <v>29</v>
      </c>
      <c r="C17" s="24">
        <v>-1194837.9960699999</v>
      </c>
      <c r="D17" s="24">
        <v>-1655735</v>
      </c>
    </row>
    <row r="18" spans="2:4" s="9" customFormat="1" ht="14.25">
      <c r="B18" s="9" t="s">
        <v>30</v>
      </c>
      <c r="C18" s="21">
        <f>C16+C17</f>
        <v>-747433.47809999983</v>
      </c>
      <c r="D18" s="21">
        <f>D16+D17</f>
        <v>14176517</v>
      </c>
    </row>
    <row r="19" spans="2:4">
      <c r="C19" s="10"/>
      <c r="D19" s="10"/>
    </row>
    <row r="20" spans="2:4">
      <c r="B20" s="8" t="s">
        <v>31</v>
      </c>
      <c r="C20" s="22">
        <v>4252317.8627699995</v>
      </c>
      <c r="D20" s="22">
        <v>8585039</v>
      </c>
    </row>
    <row r="21" spans="2:4">
      <c r="B21" s="8" t="s">
        <v>32</v>
      </c>
      <c r="C21" s="22">
        <v>0</v>
      </c>
      <c r="D21" s="22">
        <v>8688121</v>
      </c>
    </row>
    <row r="22" spans="2:4">
      <c r="C22" s="10">
        <v>0</v>
      </c>
      <c r="D22" s="10"/>
    </row>
    <row r="23" spans="2:4">
      <c r="B23" s="8" t="s">
        <v>33</v>
      </c>
      <c r="C23" s="22">
        <v>2723859.0646000002</v>
      </c>
      <c r="D23" s="22">
        <v>4804264</v>
      </c>
    </row>
    <row r="24" spans="2:4" ht="15.75" thickBot="1">
      <c r="B24" s="8" t="s">
        <v>45</v>
      </c>
      <c r="C24" s="24">
        <v>138268.68828</v>
      </c>
      <c r="D24" s="24">
        <v>599737</v>
      </c>
    </row>
    <row r="25" spans="2:4" s="9" customFormat="1" ht="14.25">
      <c r="B25" s="9" t="s">
        <v>34</v>
      </c>
      <c r="C25" s="21">
        <f>C14-C18+C20+C21-C23-C24</f>
        <v>4496011.9163499987</v>
      </c>
      <c r="D25" s="21">
        <f>D14-D18+D20+D21-D23-D24</f>
        <v>1976796</v>
      </c>
    </row>
    <row r="26" spans="2:4" ht="15.75" thickBot="1">
      <c r="B26" s="8" t="s">
        <v>35</v>
      </c>
      <c r="C26" s="24">
        <v>467244</v>
      </c>
      <c r="D26" s="24">
        <v>845071</v>
      </c>
    </row>
    <row r="27" spans="2:4" s="9" customFormat="1" thickBot="1">
      <c r="B27" s="9" t="s">
        <v>36</v>
      </c>
      <c r="C27" s="26">
        <f>C25-C26</f>
        <v>4028767.9163499987</v>
      </c>
      <c r="D27" s="26">
        <f>D25-D26</f>
        <v>1131725</v>
      </c>
    </row>
    <row r="28" spans="2:4" ht="15.75" thickTop="1"/>
    <row r="29" spans="2:4">
      <c r="C29" s="38"/>
    </row>
    <row r="30" spans="2:4">
      <c r="C30" s="38"/>
      <c r="D30" s="38"/>
    </row>
  </sheetData>
  <mergeCells count="3">
    <mergeCell ref="B2:D2"/>
    <mergeCell ref="B3:D3"/>
    <mergeCell ref="C4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BS</vt:lpstr>
      <vt:lpstr>Incom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Soronzonbold</dc:creator>
  <cp:lastModifiedBy>Otgon</cp:lastModifiedBy>
  <dcterms:created xsi:type="dcterms:W3CDTF">2018-03-28T00:28:27Z</dcterms:created>
  <dcterms:modified xsi:type="dcterms:W3CDTF">2025-07-09T01:17:36Z</dcterms:modified>
</cp:coreProperties>
</file>